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3 CONSULENTI E COLLABORATORI\"/>
    </mc:Choice>
  </mc:AlternateContent>
  <xr:revisionPtr revIDLastSave="0" documentId="13_ncr:1_{2BDFDB4F-FC60-4BF3-A67F-8FE682D14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6" i="1"/>
  <c r="E6" i="1" s="1"/>
  <c r="E9" i="1"/>
  <c r="D5" i="1"/>
  <c r="D4" i="1"/>
  <c r="E10" i="1" l="1"/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  <c r="E5" i="1" l="1"/>
  <c r="E4" i="1"/>
</calcChain>
</file>

<file path=xl/sharedStrings.xml><?xml version="1.0" encoding="utf-8"?>
<sst xmlns="http://schemas.openxmlformats.org/spreadsheetml/2006/main" count="95" uniqueCount="77">
  <si>
    <t>DESCRIZIONE CONSULENZA</t>
  </si>
  <si>
    <t>CONSULENZA LEGALE DEONTOLOGIA</t>
  </si>
  <si>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</si>
  <si>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</si>
  <si>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</si>
  <si>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</si>
  <si>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</si>
  <si>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</si>
  <si>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</si>
  <si>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</si>
  <si>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</si>
  <si>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</si>
  <si>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</si>
  <si>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</si>
  <si>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</si>
  <si>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</si>
  <si>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</si>
  <si>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</si>
  <si>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</si>
  <si>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</si>
  <si>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</si>
  <si>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</si>
  <si>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</si>
  <si>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</si>
  <si>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</si>
  <si>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</si>
  <si>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</si>
  <si>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</si>
  <si>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</si>
  <si>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</si>
  <si>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</si>
  <si>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</si>
  <si>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</si>
  <si>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</si>
  <si>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</si>
  <si>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</si>
  <si>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</si>
  <si>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</si>
  <si>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</si>
  <si>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</si>
  <si>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</si>
  <si>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</si>
  <si>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</si>
  <si>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</si>
  <si>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</si>
  <si>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</si>
  <si>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Consulenza su comunicazione social</t>
  </si>
  <si>
    <t>Attività di componente monocratico dell'Organismo di revisione - triennio 2024-25-26</t>
  </si>
  <si>
    <t>Delibera del Consiglio 25/3 del 14/02/2024</t>
  </si>
  <si>
    <t>svolgimento delle attività relative al servizio di prevenzione e protezione della sicurezza dell’Ordine  2023-24</t>
  </si>
  <si>
    <t xml:space="preserve">Gestione del servizio tenuta paghe e contributi </t>
  </si>
  <si>
    <t>AMMINISTRAZIONE TRASPARENTE - PROSPETTO CONSULENTI 2025</t>
  </si>
  <si>
    <t xml:space="preserve">Affidamento diretto di Accordo Quadro triennale 2025-26-27 </t>
  </si>
  <si>
    <t>Delibera del Consiglio n. 15/2 del 29/01/2025</t>
  </si>
  <si>
    <t>2025</t>
  </si>
  <si>
    <t>Affidamento diretto (ex art. 59 Dlgs 36/2023) di Accordo quadro triennale 2025-2026-2027</t>
  </si>
  <si>
    <t>Affidamento diretto (art. 59 D. Lgs 36/2023 e smi)</t>
  </si>
  <si>
    <t>CONSULENZA LEGALE E ATTIVITA' GIUDIZIALE</t>
  </si>
  <si>
    <t>Consulenza legale e attività giudiziale del Consiglio</t>
  </si>
  <si>
    <t>Avv. Carlo Tardella</t>
  </si>
  <si>
    <t>Avv. Luigi Adinolfi</t>
  </si>
  <si>
    <t>Delibera del Consiglio n. 31/4 del 26/02/2025</t>
  </si>
  <si>
    <t>Affidamento diretto</t>
  </si>
  <si>
    <t>UFFICIO STAMPA</t>
  </si>
  <si>
    <t>dott.ssa Paola Varallo</t>
  </si>
  <si>
    <t>Consulenza rapporti con i media e gestione ufficio stampa</t>
  </si>
  <si>
    <t xml:space="preserve">Affidamento diretto di incarico trimestrale (da febbraio a maggio 2025) </t>
  </si>
  <si>
    <t>Delibera del Consiglio n. 18/3 del 12/02/2025</t>
  </si>
  <si>
    <t>Determina dirigenziale n. 26 del 10/06/2025</t>
  </si>
  <si>
    <t>Determina dirigenziale n. 02 del 03/01/2025</t>
  </si>
  <si>
    <t>geom. Fabio Pecoraro - Fare Prevenzione srl</t>
  </si>
  <si>
    <t>Dott. Alessandro Ugliola</t>
  </si>
  <si>
    <t>agg. 03 luglio 2025</t>
  </si>
  <si>
    <t>Delibera del Consiglio 84/11 del 07 maggio 2025</t>
  </si>
  <si>
    <t>Affidamento diretto (ex art. 59 Dlgs 36/2023) di Accordo quadro biennale 2025-2026</t>
  </si>
  <si>
    <t>Delibera del Consiglio 39/05 del 13 marzo 2025</t>
  </si>
  <si>
    <t xml:space="preserve">Affidamento diretto di incarico bimestrale (da giugno a luglio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</si>
</sst>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sz val="8"/>
      <name val="Clan Offc Narrow Book"/>
    </font>
    <font>
      <b/>
      <sz val="8"/>
      <name val="Clan Offc Narrow Book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top" wrapText="1"/>
    </xf>
    <xf numFmtId="41" fontId="4" fillId="2" borderId="3" xfId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top" wrapText="1"/>
    </xf>
    <xf numFmtId="4" fontId="4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1" fontId="4" fillId="0" borderId="8" xfId="1" applyFont="1" applyBorder="1" applyAlignment="1">
      <alignment horizontal="center" vertical="center" wrapText="1"/>
    </xf>
    <xf numFmtId="0" fontId="3" fillId="0" borderId="3" xfId="0" applyFont="1" applyBorder="1"/>
    <xf numFmtId="41" fontId="4" fillId="2" borderId="1" xfId="1" applyFont="1" applyFill="1" applyBorder="1" applyAlignment="1">
      <alignment horizontal="center" vertical="center" wrapText="1"/>
    </xf>
    <xf numFmtId="41" fontId="4" fillId="2" borderId="3" xfId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top" wrapText="1"/>
    </xf>
    <xf numFmtId="41" fontId="9" fillId="2" borderId="3" xfId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41" fontId="4" fillId="0" borderId="3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1" fontId="4" fillId="0" borderId="5" xfId="1" applyFont="1" applyFill="1" applyBorder="1" applyAlignment="1">
      <alignment horizontal="center" vertical="center" wrapText="1"/>
    </xf>
    <xf numFmtId="41" fontId="4" fillId="0" borderId="8" xfId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115" zoomScaleNormal="115" workbookViewId="0">
      <selection activeCell="K5" sqref="K5"/>
    </sheetView>
  </sheetViews>
  <sheetFormatPr defaultColWidth="9.33203125" defaultRowHeight="14.4" x14ac:dyDescent="0.3"/>
  <cols>
    <col min="1" max="1" width="22.109375" style="1" customWidth="1"/>
    <col min="2" max="2" width="25.33203125" style="1" customWidth="1"/>
    <col min="3" max="3" width="17" style="1" customWidth="1"/>
    <col min="4" max="5" width="8.6640625" style="4" customWidth="1"/>
    <col min="6" max="6" width="13" style="1" customWidth="1"/>
    <col min="7" max="7" width="17.5546875" style="1" customWidth="1"/>
    <col min="8" max="16384" width="9.33203125" style="1"/>
  </cols>
  <sheetData>
    <row r="1" spans="1:10" ht="13.95" customHeight="1" x14ac:dyDescent="0.3">
      <c r="A1" s="56" t="s">
        <v>51</v>
      </c>
      <c r="B1" s="57"/>
      <c r="C1" s="57"/>
      <c r="D1" s="57"/>
      <c r="E1" s="57"/>
      <c r="F1" s="57"/>
      <c r="G1" s="35"/>
    </row>
    <row r="2" spans="1:10" x14ac:dyDescent="0.3">
      <c r="A2" s="59" t="s">
        <v>6</v>
      </c>
      <c r="B2" s="59" t="s">
        <v>0</v>
      </c>
      <c r="C2" s="52" t="s">
        <v>35</v>
      </c>
      <c r="D2" s="58" t="s">
        <v>54</v>
      </c>
      <c r="E2" s="58"/>
      <c r="F2" s="54" t="s">
        <v>37</v>
      </c>
      <c r="G2" s="52" t="s">
        <v>38</v>
      </c>
    </row>
    <row r="3" spans="1:10" ht="33" thickBot="1" x14ac:dyDescent="0.35">
      <c r="A3" s="60"/>
      <c r="B3" s="61"/>
      <c r="C3" s="62"/>
      <c r="D3" s="31" t="s">
        <v>32</v>
      </c>
      <c r="E3" s="32" t="s">
        <v>33</v>
      </c>
      <c r="F3" s="55"/>
      <c r="G3" s="53"/>
    </row>
    <row r="4" spans="1:10" ht="54" x14ac:dyDescent="0.3">
      <c r="A4" s="26" t="s">
        <v>36</v>
      </c>
      <c r="B4" s="24" t="s">
        <v>39</v>
      </c>
      <c r="C4" s="29" t="s">
        <v>40</v>
      </c>
      <c r="D4" s="25">
        <f>14423.08</f>
        <v>14423.08</v>
      </c>
      <c r="E4" s="30">
        <f t="shared" ref="E4:E6" si="0">D4*1.04*1.22</f>
        <v>18300.003904000001</v>
      </c>
      <c r="F4" s="34" t="s">
        <v>53</v>
      </c>
      <c r="G4" s="28" t="s">
        <v>55</v>
      </c>
      <c r="I4" s="4"/>
    </row>
    <row r="5" spans="1:10" ht="64.8" x14ac:dyDescent="0.3">
      <c r="A5" s="22" t="s">
        <v>1</v>
      </c>
      <c r="B5" s="19" t="s">
        <v>41</v>
      </c>
      <c r="C5" s="20" t="s">
        <v>28</v>
      </c>
      <c r="D5" s="21">
        <f>12873.49</f>
        <v>12873.49</v>
      </c>
      <c r="E5" s="38">
        <f t="shared" si="0"/>
        <v>16333.884112</v>
      </c>
      <c r="F5" s="34" t="s">
        <v>53</v>
      </c>
      <c r="G5" s="28" t="s">
        <v>52</v>
      </c>
    </row>
    <row r="6" spans="1:10" ht="64.8" x14ac:dyDescent="0.3">
      <c r="A6" s="22" t="s">
        <v>1</v>
      </c>
      <c r="B6" s="19" t="s">
        <v>42</v>
      </c>
      <c r="C6" s="20" t="s">
        <v>28</v>
      </c>
      <c r="D6" s="21">
        <f>9000</f>
        <v>9000</v>
      </c>
      <c r="E6" s="38">
        <f t="shared" si="0"/>
        <v>11419.199999999999</v>
      </c>
      <c r="F6" s="34" t="s">
        <v>53</v>
      </c>
      <c r="G6" s="28" t="s">
        <v>52</v>
      </c>
    </row>
    <row r="7" spans="1:10" ht="32.4" x14ac:dyDescent="0.3">
      <c r="A7" s="22" t="s">
        <v>57</v>
      </c>
      <c r="B7" s="19" t="s">
        <v>58</v>
      </c>
      <c r="C7" s="20" t="s">
        <v>59</v>
      </c>
      <c r="D7" s="21"/>
      <c r="E7" s="38">
        <v>856.54</v>
      </c>
      <c r="F7" s="34" t="s">
        <v>61</v>
      </c>
      <c r="G7" s="28" t="s">
        <v>62</v>
      </c>
    </row>
    <row r="8" spans="1:10" ht="32.4" x14ac:dyDescent="0.3">
      <c r="A8" s="22" t="s">
        <v>57</v>
      </c>
      <c r="B8" s="19" t="s">
        <v>58</v>
      </c>
      <c r="C8" s="20" t="s">
        <v>60</v>
      </c>
      <c r="D8" s="21"/>
      <c r="E8" s="38">
        <v>398.55</v>
      </c>
      <c r="F8" s="34" t="s">
        <v>61</v>
      </c>
      <c r="G8" s="28" t="s">
        <v>62</v>
      </c>
    </row>
    <row r="9" spans="1:10" ht="43.2" x14ac:dyDescent="0.3">
      <c r="A9" s="22" t="s">
        <v>44</v>
      </c>
      <c r="B9" s="42" t="s">
        <v>46</v>
      </c>
      <c r="C9" s="20" t="s">
        <v>43</v>
      </c>
      <c r="D9" s="21">
        <v>15000</v>
      </c>
      <c r="E9" s="38">
        <f>D9*1</f>
        <v>15000</v>
      </c>
      <c r="F9" s="34" t="s">
        <v>53</v>
      </c>
      <c r="G9" s="28" t="s">
        <v>55</v>
      </c>
    </row>
    <row r="10" spans="1:10" ht="32.4" x14ac:dyDescent="0.3">
      <c r="A10" s="33" t="s">
        <v>27</v>
      </c>
      <c r="B10" s="19" t="s">
        <v>47</v>
      </c>
      <c r="C10" s="20" t="s">
        <v>29</v>
      </c>
      <c r="D10" s="21">
        <v>4500</v>
      </c>
      <c r="E10" s="23">
        <f>D10*1.04*1.22</f>
        <v>5709.5999999999995</v>
      </c>
      <c r="F10" s="36" t="s">
        <v>48</v>
      </c>
      <c r="G10" s="37" t="s">
        <v>56</v>
      </c>
      <c r="H10" s="4"/>
      <c r="J10" s="4"/>
    </row>
    <row r="11" spans="1:10" ht="43.2" x14ac:dyDescent="0.3">
      <c r="A11" s="22" t="s">
        <v>31</v>
      </c>
      <c r="B11" s="39" t="s">
        <v>50</v>
      </c>
      <c r="C11" s="40" t="s">
        <v>34</v>
      </c>
      <c r="D11" s="41">
        <v>8600</v>
      </c>
      <c r="E11" s="23">
        <f>D11*1.22</f>
        <v>10492</v>
      </c>
      <c r="F11" s="36" t="s">
        <v>69</v>
      </c>
      <c r="G11" s="28" t="s">
        <v>55</v>
      </c>
    </row>
    <row r="12" spans="1:10" ht="43.2" x14ac:dyDescent="0.3">
      <c r="A12" s="43" t="s">
        <v>30</v>
      </c>
      <c r="B12" s="44" t="s">
        <v>45</v>
      </c>
      <c r="C12" s="45" t="s">
        <v>71</v>
      </c>
      <c r="D12" s="49">
        <v>2500</v>
      </c>
      <c r="E12" s="51">
        <v>3172</v>
      </c>
      <c r="F12" s="48" t="s">
        <v>73</v>
      </c>
      <c r="G12" s="28" t="s">
        <v>55</v>
      </c>
    </row>
    <row r="13" spans="1:10" ht="43.2" x14ac:dyDescent="0.3">
      <c r="A13" s="46" t="s">
        <v>3</v>
      </c>
      <c r="B13" s="24" t="s">
        <v>49</v>
      </c>
      <c r="C13" s="47" t="s">
        <v>70</v>
      </c>
      <c r="D13" s="50">
        <v>1410</v>
      </c>
      <c r="E13" s="51">
        <v>1720.2</v>
      </c>
      <c r="F13" s="48" t="s">
        <v>75</v>
      </c>
      <c r="G13" s="28" t="s">
        <v>74</v>
      </c>
    </row>
    <row r="14" spans="1:10" ht="32.4" x14ac:dyDescent="0.3">
      <c r="A14" s="33" t="s">
        <v>63</v>
      </c>
      <c r="B14" s="19" t="s">
        <v>65</v>
      </c>
      <c r="C14" s="37" t="s">
        <v>64</v>
      </c>
      <c r="D14" s="21">
        <v>3000</v>
      </c>
      <c r="E14" s="23">
        <v>3000</v>
      </c>
      <c r="F14" s="34" t="s">
        <v>67</v>
      </c>
      <c r="G14" s="37" t="s">
        <v>66</v>
      </c>
    </row>
    <row r="15" spans="1:10" ht="32.4" x14ac:dyDescent="0.3">
      <c r="A15" s="33" t="s">
        <v>63</v>
      </c>
      <c r="B15" s="19" t="s">
        <v>65</v>
      </c>
      <c r="C15" s="37" t="s">
        <v>64</v>
      </c>
      <c r="D15" s="21">
        <v>800</v>
      </c>
      <c r="E15" s="23">
        <v>800</v>
      </c>
      <c r="F15" s="36" t="s">
        <v>68</v>
      </c>
      <c r="G15" s="37" t="s">
        <v>76</v>
      </c>
    </row>
    <row r="16" spans="1:10" x14ac:dyDescent="0.3">
      <c r="A16" s="27" t="s">
        <v>72</v>
      </c>
    </row>
  </sheetData>
  <mergeCells count="7">
    <mergeCell ref="G2:G3"/>
    <mergeCell ref="F2:F3"/>
    <mergeCell ref="A1:F1"/>
    <mergeCell ref="D2:E2"/>
    <mergeCell ref="A2:A3"/>
    <mergeCell ref="B2:B3"/>
    <mergeCell ref="C2:C3"/>
  </mergeCells>
  <phoneticPr fontId="11" type="noConversion"/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33203125" defaultRowHeight="14.4" x14ac:dyDescent="0.3"/>
  <cols>
    <col min="1" max="1" width="29.33203125" style="1" customWidth="1"/>
    <col min="2" max="2" width="21.5546875" style="1" customWidth="1"/>
    <col min="3" max="3" width="21.5546875" style="4" customWidth="1"/>
    <col min="4" max="4" width="17.6640625" style="4" bestFit="1" customWidth="1"/>
    <col min="5" max="5" width="14.33203125" style="7" customWidth="1"/>
    <col min="6" max="6" width="9.6640625" style="1" customWidth="1"/>
    <col min="7" max="7" width="14.33203125" style="1" customWidth="1"/>
    <col min="8" max="16384" width="9.33203125" style="1"/>
  </cols>
  <sheetData>
    <row r="1" spans="1:10" x14ac:dyDescent="0.3">
      <c r="A1" s="13"/>
      <c r="B1" s="14"/>
      <c r="C1" s="14"/>
      <c r="D1" s="14"/>
    </row>
    <row r="2" spans="1:10" x14ac:dyDescent="0.3">
      <c r="A2" s="59" t="s">
        <v>6</v>
      </c>
      <c r="B2" s="52" t="s">
        <v>26</v>
      </c>
      <c r="C2" s="58">
        <v>2017</v>
      </c>
      <c r="D2" s="58"/>
      <c r="E2" s="15" t="s">
        <v>13</v>
      </c>
    </row>
    <row r="3" spans="1:10" x14ac:dyDescent="0.3">
      <c r="A3" s="63"/>
      <c r="B3" s="53"/>
      <c r="C3" s="8" t="s">
        <v>11</v>
      </c>
      <c r="D3" s="9" t="s">
        <v>12</v>
      </c>
      <c r="E3" s="11" t="s">
        <v>14</v>
      </c>
    </row>
    <row r="4" spans="1:10" x14ac:dyDescent="0.3">
      <c r="A4" s="16" t="s">
        <v>20</v>
      </c>
      <c r="B4" s="2" t="s">
        <v>16</v>
      </c>
      <c r="C4" s="18">
        <f>16025.64+14303.88+2000</f>
        <v>32329.519999999997</v>
      </c>
      <c r="D4" s="3">
        <v>41019.69</v>
      </c>
      <c r="E4" s="5">
        <v>40982.089999999997</v>
      </c>
      <c r="I4" s="4"/>
    </row>
    <row r="5" spans="1:10" x14ac:dyDescent="0.3">
      <c r="A5" s="17" t="s">
        <v>21</v>
      </c>
      <c r="B5" s="2" t="s">
        <v>18</v>
      </c>
      <c r="C5" s="18">
        <f>2250+1200</f>
        <v>3450</v>
      </c>
      <c r="D5" s="5">
        <v>4209</v>
      </c>
      <c r="E5" s="5">
        <v>4209</v>
      </c>
    </row>
    <row r="6" spans="1:10" x14ac:dyDescent="0.3">
      <c r="A6" s="16" t="s">
        <v>22</v>
      </c>
      <c r="B6" s="2" t="s">
        <v>17</v>
      </c>
      <c r="C6" s="18">
        <f>8340+3840</f>
        <v>12180</v>
      </c>
      <c r="D6" s="5">
        <v>15266.59</v>
      </c>
      <c r="E6" s="5">
        <v>13566.4</v>
      </c>
      <c r="H6" s="4"/>
      <c r="J6" s="4"/>
    </row>
    <row r="7" spans="1:10" x14ac:dyDescent="0.3">
      <c r="A7" s="16" t="s">
        <v>3</v>
      </c>
      <c r="B7" s="2" t="s">
        <v>10</v>
      </c>
      <c r="C7" s="18">
        <v>4000</v>
      </c>
      <c r="D7" s="3">
        <f>C7*1.04*1.22</f>
        <v>5075.2</v>
      </c>
      <c r="E7" s="5">
        <v>0</v>
      </c>
      <c r="J7" s="4"/>
    </row>
    <row r="8" spans="1:10" x14ac:dyDescent="0.3">
      <c r="A8" s="16" t="s">
        <v>19</v>
      </c>
      <c r="B8" s="2" t="s">
        <v>15</v>
      </c>
      <c r="C8" s="18">
        <v>11760</v>
      </c>
      <c r="D8" s="3">
        <f>C8*1.04*1.22</f>
        <v>14921.088</v>
      </c>
      <c r="E8" s="3">
        <f>11760*1.04*1.22</f>
        <v>14921.088</v>
      </c>
    </row>
    <row r="9" spans="1:10" x14ac:dyDescent="0.3">
      <c r="A9" s="16" t="s">
        <v>5</v>
      </c>
      <c r="B9" s="2" t="s">
        <v>7</v>
      </c>
      <c r="C9" s="18">
        <v>2500</v>
      </c>
      <c r="D9" s="5">
        <f>C9*1.22</f>
        <v>3050</v>
      </c>
      <c r="E9" s="5">
        <f>9535.92*1.04*1.22+5000*1.04*1.22</f>
        <v>18443.175296000001</v>
      </c>
    </row>
    <row r="10" spans="1:10" x14ac:dyDescent="0.3">
      <c r="A10" s="16" t="s">
        <v>23</v>
      </c>
      <c r="B10" s="2" t="s">
        <v>9</v>
      </c>
      <c r="C10" s="18">
        <v>0</v>
      </c>
      <c r="D10" s="3">
        <f>C10*1.22</f>
        <v>0</v>
      </c>
      <c r="E10" s="5">
        <f>7000*1.22</f>
        <v>8540</v>
      </c>
      <c r="G10" s="4"/>
    </row>
    <row r="11" spans="1:10" x14ac:dyDescent="0.3">
      <c r="A11" s="16" t="s">
        <v>25</v>
      </c>
      <c r="B11" s="2" t="s">
        <v>8</v>
      </c>
      <c r="C11" s="18">
        <f>4500*1.04*1.22</f>
        <v>5709.5999999999995</v>
      </c>
      <c r="D11" s="3">
        <f>4500*1.04*1.22</f>
        <v>5709.5999999999995</v>
      </c>
      <c r="E11" s="3">
        <f>4500*1.04*1.22</f>
        <v>5709.5999999999995</v>
      </c>
    </row>
    <row r="12" spans="1:10" x14ac:dyDescent="0.3">
      <c r="A12" s="16" t="s">
        <v>24</v>
      </c>
      <c r="B12" s="2" t="s">
        <v>2</v>
      </c>
      <c r="C12" s="18">
        <v>0</v>
      </c>
      <c r="D12" s="3">
        <f>C12*1.04*1.22</f>
        <v>0</v>
      </c>
      <c r="E12" s="5">
        <v>0</v>
      </c>
    </row>
    <row r="13" spans="1:10" x14ac:dyDescent="0.3">
      <c r="A13" s="16" t="s">
        <v>4</v>
      </c>
      <c r="B13" s="12"/>
      <c r="C13" s="10"/>
      <c r="D13" s="6">
        <f>D4+D5+D6+D7+D8+D9+D10+D11+D12</f>
        <v>89251.168000000005</v>
      </c>
      <c r="E13" s="6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2021-03-02T18:27:56Z</cp:lastPrinted>
  <dcterms:created xsi:type="dcterms:W3CDTF">2013-11-11T16:47:37Z</dcterms:created>
  <dcterms:modified xsi:type="dcterms:W3CDTF">2025-07-04T10:58:59Z</dcterms:modified>
</cp:coreProperties>
</file>